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e\Documents\Projekti\VUS\Financijska izvješća\financijski plan VUŠ 2023-2025\dostaviti MZO\04-11-2022\"/>
    </mc:Choice>
  </mc:AlternateContent>
  <bookViews>
    <workbookView xWindow="0" yWindow="0" windowWidth="7470" windowHeight="2670"/>
  </bookViews>
  <sheets>
    <sheet name="VELEUČILIŠTE U ŠIBENIKU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9" i="2"/>
  <c r="D20" i="2"/>
  <c r="G33" i="2" l="1"/>
  <c r="F33" i="2"/>
  <c r="E33" i="2"/>
  <c r="G38" i="2"/>
  <c r="F38" i="2"/>
  <c r="E38" i="2"/>
  <c r="G39" i="2"/>
  <c r="F39" i="2"/>
  <c r="E39" i="2"/>
  <c r="G42" i="2"/>
  <c r="F42" i="2"/>
  <c r="E42" i="2"/>
  <c r="G40" i="2"/>
  <c r="F40" i="2"/>
  <c r="E40" i="2"/>
  <c r="C40" i="2"/>
  <c r="D40" i="2"/>
  <c r="D41" i="2"/>
  <c r="G36" i="2"/>
  <c r="G35" i="2" s="1"/>
  <c r="F36" i="2"/>
  <c r="F35" i="2" s="1"/>
  <c r="E36" i="2"/>
  <c r="E35" i="2" s="1"/>
  <c r="G28" i="2"/>
  <c r="G27" i="2" s="1"/>
  <c r="F28" i="2"/>
  <c r="F27" i="2" s="1"/>
  <c r="E28" i="2"/>
  <c r="E27" i="2" s="1"/>
  <c r="G24" i="2"/>
  <c r="F24" i="2"/>
  <c r="E24" i="2"/>
  <c r="G17" i="2"/>
  <c r="F17" i="2"/>
  <c r="E17" i="2"/>
  <c r="G21" i="2"/>
  <c r="F21" i="2"/>
  <c r="E21" i="2"/>
  <c r="E16" i="2" l="1"/>
  <c r="E15" i="2" s="1"/>
  <c r="F16" i="2"/>
  <c r="F15" i="2" s="1"/>
  <c r="G16" i="2"/>
  <c r="G15" i="2" s="1"/>
  <c r="G23" i="2"/>
  <c r="F23" i="2"/>
  <c r="E23" i="2"/>
  <c r="G12" i="2"/>
  <c r="G11" i="2" s="1"/>
  <c r="G10" i="2" s="1"/>
  <c r="G9" i="2" s="1"/>
  <c r="G8" i="2" s="1"/>
  <c r="G7" i="2" s="1"/>
  <c r="F12" i="2"/>
  <c r="F11" i="2" s="1"/>
  <c r="F10" i="2" s="1"/>
  <c r="F9" i="2" s="1"/>
  <c r="F8" i="2" s="1"/>
  <c r="F7" i="2" s="1"/>
  <c r="E12" i="2"/>
  <c r="E11" i="2" s="1"/>
  <c r="E10" i="2" s="1"/>
  <c r="E9" i="2" l="1"/>
  <c r="E8" i="2" s="1"/>
  <c r="E7" i="2" s="1"/>
  <c r="D32" i="2" l="1"/>
  <c r="D31" i="2"/>
  <c r="D30" i="2"/>
  <c r="D29" i="2"/>
  <c r="C24" i="2"/>
  <c r="D26" i="2"/>
  <c r="D25" i="2"/>
  <c r="D24" i="2" l="1"/>
  <c r="C17" i="2"/>
  <c r="C16" i="2" s="1"/>
  <c r="C15" i="2" s="1"/>
  <c r="C21" i="2"/>
  <c r="D21" i="2" s="1"/>
  <c r="C28" i="2"/>
  <c r="C33" i="2"/>
  <c r="C27" i="2" s="1"/>
  <c r="C23" i="2" s="1"/>
  <c r="C36" i="2"/>
  <c r="C35" i="2" s="1"/>
  <c r="D22" i="2"/>
  <c r="C42" i="2" l="1"/>
  <c r="C39" i="2" s="1"/>
  <c r="C12" i="2"/>
  <c r="C11" i="2" s="1"/>
  <c r="C10" i="2" s="1"/>
  <c r="C38" i="2" l="1"/>
  <c r="C9" i="2" s="1"/>
  <c r="D39" i="2"/>
  <c r="D10" i="2"/>
  <c r="D11" i="2"/>
  <c r="D12" i="2"/>
  <c r="D13" i="2"/>
  <c r="D14" i="2"/>
  <c r="D15" i="2"/>
  <c r="D16" i="2"/>
  <c r="D17" i="2"/>
  <c r="D23" i="2"/>
  <c r="D28" i="2"/>
  <c r="D33" i="2"/>
  <c r="D34" i="2"/>
  <c r="D35" i="2"/>
  <c r="D36" i="2"/>
  <c r="D37" i="2"/>
  <c r="D42" i="2"/>
  <c r="D43" i="2"/>
  <c r="D38" i="2" l="1"/>
  <c r="C8" i="2"/>
  <c r="D9" i="2"/>
  <c r="D27" i="2"/>
  <c r="C7" i="2" l="1"/>
  <c r="D7" i="2" s="1"/>
  <c r="D8" i="2"/>
</calcChain>
</file>

<file path=xl/sharedStrings.xml><?xml version="1.0" encoding="utf-8"?>
<sst xmlns="http://schemas.openxmlformats.org/spreadsheetml/2006/main" count="83" uniqueCount="46">
  <si>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</si>
  <si>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</si>
  <si>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</si>
  <si>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</si>
  <si>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</si>
  <si>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</si>
  <si>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</si>
  <si>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</si>
  <si>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</si>
  <si>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</si>
  <si>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</si>
  <si>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</si>
  <si>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</si>
  <si>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</si>
  <si>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</si>
  <si>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</si>
  <si>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Ostali rashodi</t>
  </si>
  <si>
    <t>3705</t>
  </si>
  <si>
    <t>VISOKO OBRAZOVANJE</t>
  </si>
  <si>
    <t>OP KONKURENTNOST I KOHEZIJA 2014.-2020., PRIORITET 1, 9 i 10</t>
  </si>
  <si>
    <t>08006</t>
  </si>
  <si>
    <t>Sveučilišta i veleučilišta u Republici Hrvatskoj</t>
  </si>
  <si>
    <t>A621148</t>
  </si>
  <si>
    <t>A622122</t>
  </si>
  <si>
    <t>PROGRAMSKO FINANCIRANJE JAVNIH VISOKIH UČILIŠTA</t>
  </si>
  <si>
    <t>43</t>
  </si>
  <si>
    <t>A679094</t>
  </si>
  <si>
    <t>K679084</t>
  </si>
  <si>
    <t>A818064</t>
  </si>
  <si>
    <t>ERASMUS - PROJEKTI  ZA KORISNIKE OBRAZOVANJE OD 2021. DO 2027.</t>
  </si>
  <si>
    <t>Plan za 2023.</t>
  </si>
  <si>
    <t>Projekcija 
za 2024.</t>
  </si>
  <si>
    <t>Projekcija 
za 2025.</t>
  </si>
  <si>
    <t>U EUR</t>
  </si>
  <si>
    <t>U HRK</t>
  </si>
  <si>
    <t>Tekući plan 
2022.</t>
  </si>
  <si>
    <t>11</t>
  </si>
  <si>
    <t>Opći prihodi i primici</t>
  </si>
  <si>
    <t>Ostali prihodi za posebne namjene</t>
  </si>
  <si>
    <t>563</t>
  </si>
  <si>
    <t>Europski fond za regionalni razvoj (EFRR</t>
  </si>
  <si>
    <t>Vlastiti prihodi</t>
  </si>
  <si>
    <t>REDOVNA DJELATNOST VELEUČILIŠTA U ŠIBENIKU</t>
  </si>
  <si>
    <t>VELEUČILIŠTE U ŠIBENIKU</t>
  </si>
  <si>
    <t>REDOVNA DJELATNOST VELEUČILIŠTA U ŠIBENIKU (IZ EVIDENCIJSKIH PRIHODA)</t>
  </si>
  <si>
    <t>II. POSEBNI DIO FINANCIJSKOG PLANA VELEUČILIŠTA U ŠIBENIKU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</si>
</sst>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</cellStyleXfs>
  <cellXfs count="27">
    <xf numFmtId="0" fontId="0" fillId="0" borderId="0" xfId="0"/>
    <xf numFmtId="0" fontId="18" fillId="0" borderId="0" xfId="0" applyFont="1" applyAlignment="1">
      <alignment horizontal="center"/>
    </xf>
    <xf numFmtId="0" fontId="1" fillId="0" borderId="0" xfId="0" applyFont="1"/>
    <xf numFmtId="0" fontId="20" fillId="30" borderId="1" xfId="28" quotePrefix="1" applyNumberFormat="1" applyFont="1">
      <alignment horizontal="left" vertical="center" indent="1"/>
    </xf>
    <xf numFmtId="0" fontId="20" fillId="30" borderId="1" xfId="60" quotePrefix="1" applyNumberFormat="1" applyFont="1" applyAlignment="1">
      <alignment horizontal="left" vertical="center" wrapText="1" indent="1"/>
    </xf>
    <xf numFmtId="0" fontId="3" fillId="0" borderId="0" xfId="0" applyFont="1"/>
    <xf numFmtId="0" fontId="19" fillId="39" borderId="1" xfId="48" quotePrefix="1" applyFont="1">
      <alignment horizontal="left" vertical="center" indent="1"/>
    </xf>
    <xf numFmtId="0" fontId="19" fillId="39" borderId="1" xfId="48" quotePrefix="1" applyFont="1" applyAlignment="1">
      <alignment horizontal="left" vertical="center" indent="4"/>
    </xf>
    <xf numFmtId="0" fontId="20" fillId="46" borderId="1" xfId="46" quotePrefix="1" applyFont="1" applyFill="1">
      <alignment horizontal="left" vertical="center" indent="1"/>
    </xf>
    <xf numFmtId="0" fontId="20" fillId="46" borderId="1" xfId="46" quotePrefix="1" applyFont="1" applyFill="1" applyAlignment="1">
      <alignment horizontal="left" vertical="center" indent="3"/>
    </xf>
    <xf numFmtId="0" fontId="2" fillId="0" borderId="0" xfId="0" applyFont="1" applyAlignment="1">
      <alignment horizontal="right"/>
    </xf>
    <xf numFmtId="3" fontId="20" fillId="28" borderId="1" xfId="24" applyNumberFormat="1" applyFont="1">
      <alignment vertical="center"/>
    </xf>
    <xf numFmtId="0" fontId="20" fillId="38" borderId="1" xfId="46" quotePrefix="1" applyFont="1">
      <alignment horizontal="left" vertical="center" indent="1"/>
    </xf>
    <xf numFmtId="0" fontId="20" fillId="38" borderId="1" xfId="46" quotePrefix="1" applyFont="1" applyAlignment="1">
      <alignment horizontal="left" vertical="center" indent="3"/>
    </xf>
    <xf numFmtId="3" fontId="19" fillId="28" borderId="1" xfId="24" applyNumberFormat="1" applyFont="1">
      <alignment vertical="center"/>
    </xf>
    <xf numFmtId="0" fontId="21" fillId="0" borderId="0" xfId="0" applyFont="1"/>
    <xf numFmtId="3" fontId="5" fillId="0" borderId="1" xfId="58" applyNumberFormat="1">
      <alignment horizontal="right" vertical="center"/>
    </xf>
    <xf numFmtId="3" fontId="5" fillId="28" borderId="1" xfId="24" applyNumberFormat="1">
      <alignment vertical="center"/>
    </xf>
    <xf numFmtId="0" fontId="5" fillId="5" borderId="1" xfId="50" quotePrefix="1">
      <alignment horizontal="left" vertical="center" indent="1"/>
    </xf>
    <xf numFmtId="0" fontId="5" fillId="5" borderId="1" xfId="50" quotePrefix="1" applyAlignment="1">
      <alignment horizontal="left" vertical="center" indent="5"/>
    </xf>
    <xf numFmtId="0" fontId="5" fillId="5" borderId="1" xfId="50" quotePrefix="1" applyAlignment="1">
      <alignment horizontal="left" vertical="center" indent="7"/>
    </xf>
    <xf numFmtId="0" fontId="5" fillId="5" borderId="1" xfId="50" quotePrefix="1" applyAlignment="1">
      <alignment horizontal="left" vertical="center" indent="8"/>
    </xf>
    <xf numFmtId="0" fontId="5" fillId="5" borderId="1" xfId="50" quotePrefix="1" applyAlignment="1">
      <alignment horizontal="left" vertical="center" indent="9"/>
    </xf>
    <xf numFmtId="0" fontId="5" fillId="5" borderId="1" xfId="50" quotePrefix="1" applyAlignment="1">
      <alignment horizontal="left" vertical="center" wrapText="1" indent="1"/>
    </xf>
    <xf numFmtId="3" fontId="5" fillId="0" borderId="1" xfId="24" applyNumberFormat="1" applyFill="1">
      <alignment vertical="center"/>
    </xf>
    <xf numFmtId="3" fontId="22" fillId="28" borderId="1" xfId="24" applyNumberFormat="1" applyFont="1">
      <alignment vertical="center"/>
    </xf>
    <xf numFmtId="0" fontId="18" fillId="0" borderId="0" xfId="0" applyFont="1" applyAlignment="1">
      <alignment horizontal="center"/>
    </xf>
  </cellXfs>
  <cellStyles count="66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23"/>
    <cellStyle name="Normal 3" xfId="1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0" sqref="D20"/>
    </sheetView>
  </sheetViews>
  <sheetFormatPr defaultRowHeight="15" x14ac:dyDescent="0.25"/>
  <cols>
    <col min="1" max="1" width="14.85546875" customWidth="1"/>
    <col min="2" max="2" width="48.85546875" customWidth="1"/>
    <col min="3" max="7" width="12.7109375" customWidth="1"/>
  </cols>
  <sheetData>
    <row r="1" spans="1:7" s="5" customFormat="1" ht="15.75" x14ac:dyDescent="0.25">
      <c r="A1" s="15">
        <v>22824</v>
      </c>
      <c r="B1" s="15" t="s">
        <v>43</v>
      </c>
    </row>
    <row r="2" spans="1:7" s="5" customFormat="1" ht="12" customHeight="1" x14ac:dyDescent="0.25">
      <c r="A2" s="15"/>
      <c r="B2" s="15"/>
    </row>
    <row r="3" spans="1:7" ht="23.25" x14ac:dyDescent="0.35">
      <c r="A3" s="26" t="s">
        <v>45</v>
      </c>
      <c r="B3" s="26"/>
      <c r="C3" s="26"/>
      <c r="D3" s="26"/>
      <c r="E3" s="26"/>
      <c r="F3" s="26"/>
      <c r="G3" s="26"/>
    </row>
    <row r="4" spans="1:7" ht="13.5" customHeight="1" x14ac:dyDescent="0.35">
      <c r="A4" s="1"/>
      <c r="B4" s="1"/>
      <c r="C4" s="1"/>
      <c r="D4" s="1"/>
      <c r="E4" s="1"/>
      <c r="F4" s="1"/>
      <c r="G4" s="1"/>
    </row>
    <row r="5" spans="1:7" x14ac:dyDescent="0.25">
      <c r="C5" s="10" t="s">
        <v>34</v>
      </c>
      <c r="D5" s="10" t="s">
        <v>33</v>
      </c>
      <c r="E5" s="10" t="s">
        <v>33</v>
      </c>
      <c r="F5" s="10" t="s">
        <v>33</v>
      </c>
      <c r="G5" s="10" t="s">
        <v>33</v>
      </c>
    </row>
    <row r="6" spans="1:7" s="5" customFormat="1" ht="45" x14ac:dyDescent="0.25">
      <c r="A6" s="3" t="s">
        <v>0</v>
      </c>
      <c r="B6" s="3" t="s">
        <v>0</v>
      </c>
      <c r="C6" s="4" t="s">
        <v>35</v>
      </c>
      <c r="D6" s="4" t="s">
        <v>35</v>
      </c>
      <c r="E6" s="4" t="s">
        <v>30</v>
      </c>
      <c r="F6" s="4" t="s">
        <v>31</v>
      </c>
      <c r="G6" s="4" t="s">
        <v>32</v>
      </c>
    </row>
    <row r="7" spans="1:7" s="5" customFormat="1" x14ac:dyDescent="0.25">
      <c r="A7" s="13" t="s">
        <v>1</v>
      </c>
      <c r="B7" s="12" t="s">
        <v>2</v>
      </c>
      <c r="C7" s="11">
        <f>C8</f>
        <v>56224498.016736001</v>
      </c>
      <c r="D7" s="25">
        <f t="shared" ref="D7:D14" si="0">+C7/7.5345</f>
        <v>7462273.2784837745</v>
      </c>
      <c r="E7" s="11">
        <f t="shared" ref="E7:G8" si="1">E8</f>
        <v>3301296.240364511</v>
      </c>
      <c r="F7" s="11">
        <f t="shared" si="1"/>
        <v>1651150.240364511</v>
      </c>
      <c r="G7" s="11">
        <f t="shared" si="1"/>
        <v>1644731.240364511</v>
      </c>
    </row>
    <row r="8" spans="1:7" s="5" customFormat="1" x14ac:dyDescent="0.25">
      <c r="A8" s="9" t="s">
        <v>20</v>
      </c>
      <c r="B8" s="8" t="s">
        <v>21</v>
      </c>
      <c r="C8" s="11">
        <f>C9</f>
        <v>56224498.016736001</v>
      </c>
      <c r="D8" s="25">
        <f t="shared" si="0"/>
        <v>7462273.2784837745</v>
      </c>
      <c r="E8" s="11">
        <f t="shared" si="1"/>
        <v>3301296.240364511</v>
      </c>
      <c r="F8" s="11">
        <f t="shared" si="1"/>
        <v>1651150.240364511</v>
      </c>
      <c r="G8" s="11">
        <f t="shared" si="1"/>
        <v>1644731.240364511</v>
      </c>
    </row>
    <row r="9" spans="1:7" s="2" customFormat="1" x14ac:dyDescent="0.25">
      <c r="A9" s="7" t="s">
        <v>17</v>
      </c>
      <c r="B9" s="6" t="s">
        <v>18</v>
      </c>
      <c r="C9" s="14">
        <f>C10+C15+C23+C35+C38</f>
        <v>56224498.016736001</v>
      </c>
      <c r="D9" s="14">
        <f t="shared" si="0"/>
        <v>7462273.2784837745</v>
      </c>
      <c r="E9" s="14">
        <f>E10+E15+E23+E35+E38</f>
        <v>3301296.240364511</v>
      </c>
      <c r="F9" s="14">
        <f>F10+F15+F23+F35+F38</f>
        <v>1651150.240364511</v>
      </c>
      <c r="G9" s="14">
        <f>G10+G15+G23+G35+G38</f>
        <v>1644731.240364511</v>
      </c>
    </row>
    <row r="10" spans="1:7" x14ac:dyDescent="0.25">
      <c r="A10" s="19" t="s">
        <v>22</v>
      </c>
      <c r="B10" s="18" t="s">
        <v>42</v>
      </c>
      <c r="C10" s="17">
        <f>C11</f>
        <v>8259605.0167359998</v>
      </c>
      <c r="D10" s="17">
        <f t="shared" si="0"/>
        <v>1096237.9742167362</v>
      </c>
      <c r="E10" s="17">
        <f t="shared" ref="E10:G11" si="2">E11</f>
        <v>1152428.6327394391</v>
      </c>
      <c r="F10" s="17">
        <f t="shared" si="2"/>
        <v>1152428.6327394391</v>
      </c>
      <c r="G10" s="17">
        <f t="shared" si="2"/>
        <v>1152428.6327394391</v>
      </c>
    </row>
    <row r="11" spans="1:7" x14ac:dyDescent="0.25">
      <c r="A11" s="20" t="s">
        <v>36</v>
      </c>
      <c r="B11" s="18" t="s">
        <v>37</v>
      </c>
      <c r="C11" s="17">
        <f>C12</f>
        <v>8259605.0167359998</v>
      </c>
      <c r="D11" s="17">
        <f t="shared" si="0"/>
        <v>1096237.9742167362</v>
      </c>
      <c r="E11" s="17">
        <f t="shared" si="2"/>
        <v>1152428.6327394391</v>
      </c>
      <c r="F11" s="17">
        <f t="shared" si="2"/>
        <v>1152428.6327394391</v>
      </c>
      <c r="G11" s="17">
        <f t="shared" si="2"/>
        <v>1152428.6327394391</v>
      </c>
    </row>
    <row r="12" spans="1:7" x14ac:dyDescent="0.25">
      <c r="A12" s="21" t="s">
        <v>3</v>
      </c>
      <c r="B12" s="18" t="s">
        <v>4</v>
      </c>
      <c r="C12" s="17">
        <f>+C13+C14</f>
        <v>8259605.0167359998</v>
      </c>
      <c r="D12" s="17">
        <f t="shared" si="0"/>
        <v>1096237.9742167362</v>
      </c>
      <c r="E12" s="17">
        <f>+E13+E14</f>
        <v>1152428.6327394391</v>
      </c>
      <c r="F12" s="17">
        <f>+F13+F14</f>
        <v>1152428.6327394391</v>
      </c>
      <c r="G12" s="17">
        <f>+G13+G14</f>
        <v>1152428.6327394391</v>
      </c>
    </row>
    <row r="13" spans="1:7" x14ac:dyDescent="0.25">
      <c r="A13" s="22" t="s">
        <v>7</v>
      </c>
      <c r="B13" s="18" t="s">
        <v>8</v>
      </c>
      <c r="C13" s="16">
        <v>8138740.0167359998</v>
      </c>
      <c r="D13" s="16">
        <f t="shared" si="0"/>
        <v>1080196.4319777025</v>
      </c>
      <c r="E13" s="16">
        <v>1135714.2921356293</v>
      </c>
      <c r="F13" s="16">
        <v>1135714.2921356293</v>
      </c>
      <c r="G13" s="16">
        <v>1135714.2921356293</v>
      </c>
    </row>
    <row r="14" spans="1:7" x14ac:dyDescent="0.25">
      <c r="A14" s="22" t="s">
        <v>5</v>
      </c>
      <c r="B14" s="18" t="s">
        <v>6</v>
      </c>
      <c r="C14" s="16">
        <v>120865</v>
      </c>
      <c r="D14" s="16">
        <f t="shared" si="0"/>
        <v>16041.542239033777</v>
      </c>
      <c r="E14" s="16">
        <v>16714.340603809778</v>
      </c>
      <c r="F14" s="16">
        <v>16714.340603809778</v>
      </c>
      <c r="G14" s="16">
        <v>16714.340603809778</v>
      </c>
    </row>
    <row r="15" spans="1:7" x14ac:dyDescent="0.25">
      <c r="A15" s="19" t="s">
        <v>23</v>
      </c>
      <c r="B15" s="18" t="s">
        <v>24</v>
      </c>
      <c r="C15" s="17">
        <f>C16</f>
        <v>1558661</v>
      </c>
      <c r="D15" s="17">
        <f t="shared" ref="D15:D22" si="3">+C15/7.5345</f>
        <v>206869.86528634944</v>
      </c>
      <c r="E15" s="17">
        <f>E16</f>
        <v>195602.60762507183</v>
      </c>
      <c r="F15" s="17">
        <f>F16</f>
        <v>195602.60762507183</v>
      </c>
      <c r="G15" s="17">
        <f>G16</f>
        <v>195602.60762507183</v>
      </c>
    </row>
    <row r="16" spans="1:7" x14ac:dyDescent="0.25">
      <c r="A16" s="20" t="s">
        <v>36</v>
      </c>
      <c r="B16" s="18" t="s">
        <v>37</v>
      </c>
      <c r="C16" s="17">
        <f>C17+C21</f>
        <v>1558661</v>
      </c>
      <c r="D16" s="17">
        <f t="shared" si="3"/>
        <v>206869.86528634944</v>
      </c>
      <c r="E16" s="17">
        <f>E17+E21</f>
        <v>195602.60762507183</v>
      </c>
      <c r="F16" s="17">
        <f>F17+F21</f>
        <v>195602.60762507183</v>
      </c>
      <c r="G16" s="17">
        <f>G17+G21</f>
        <v>195602.60762507183</v>
      </c>
    </row>
    <row r="17" spans="1:7" x14ac:dyDescent="0.25">
      <c r="A17" s="21" t="s">
        <v>3</v>
      </c>
      <c r="B17" s="18" t="s">
        <v>4</v>
      </c>
      <c r="C17" s="17">
        <f>SUM(C18:C20)</f>
        <v>1107706</v>
      </c>
      <c r="D17" s="17">
        <f t="shared" si="3"/>
        <v>147017.85121773175</v>
      </c>
      <c r="E17" s="17">
        <f>SUM(E18:E20)</f>
        <v>142769.53670999905</v>
      </c>
      <c r="F17" s="17">
        <f>SUM(F18:F20)</f>
        <v>142769.53670999905</v>
      </c>
      <c r="G17" s="17">
        <f>SUM(G18:G20)</f>
        <v>142769.53670999905</v>
      </c>
    </row>
    <row r="18" spans="1:7" x14ac:dyDescent="0.25">
      <c r="A18" s="22" t="s">
        <v>5</v>
      </c>
      <c r="B18" s="18" t="s">
        <v>6</v>
      </c>
      <c r="C18" s="16">
        <v>967706</v>
      </c>
      <c r="D18" s="16">
        <f t="shared" si="3"/>
        <v>128436.65803968412</v>
      </c>
      <c r="E18" s="16">
        <v>126896.14465326541</v>
      </c>
      <c r="F18" s="16">
        <v>126896.14465326541</v>
      </c>
      <c r="G18" s="16">
        <v>126896.14465326541</v>
      </c>
    </row>
    <row r="19" spans="1:7" x14ac:dyDescent="0.25">
      <c r="A19" s="22">
        <v>37</v>
      </c>
      <c r="B19" s="18" t="s">
        <v>11</v>
      </c>
      <c r="C19" s="16">
        <v>100000</v>
      </c>
      <c r="D19" s="16">
        <f t="shared" si="3"/>
        <v>13272.280841462605</v>
      </c>
      <c r="E19" s="16">
        <v>8787.0866882154078</v>
      </c>
      <c r="F19" s="16">
        <v>8787.0866882154078</v>
      </c>
      <c r="G19" s="16">
        <v>8787.0866882154078</v>
      </c>
    </row>
    <row r="20" spans="1:7" x14ac:dyDescent="0.25">
      <c r="A20" s="22">
        <v>38</v>
      </c>
      <c r="B20" s="18" t="s">
        <v>16</v>
      </c>
      <c r="C20" s="16">
        <v>40000</v>
      </c>
      <c r="D20" s="16">
        <f t="shared" si="3"/>
        <v>5308.9123365850419</v>
      </c>
      <c r="E20" s="16">
        <v>7086.3053685182422</v>
      </c>
      <c r="F20" s="16">
        <v>7086.3053685182422</v>
      </c>
      <c r="G20" s="16">
        <v>7086.3053685182422</v>
      </c>
    </row>
    <row r="21" spans="1:7" x14ac:dyDescent="0.25">
      <c r="A21" s="21" t="s">
        <v>12</v>
      </c>
      <c r="B21" s="18" t="s">
        <v>13</v>
      </c>
      <c r="C21" s="17">
        <f>+C22</f>
        <v>450955</v>
      </c>
      <c r="D21" s="17">
        <f t="shared" si="3"/>
        <v>59852.014068617689</v>
      </c>
      <c r="E21" s="17">
        <f>+E22</f>
        <v>52833.070915072763</v>
      </c>
      <c r="F21" s="17">
        <f>+F22</f>
        <v>52833.070915072763</v>
      </c>
      <c r="G21" s="17">
        <f>+G22</f>
        <v>52833.070915072763</v>
      </c>
    </row>
    <row r="22" spans="1:7" x14ac:dyDescent="0.25">
      <c r="A22" s="22">
        <v>42</v>
      </c>
      <c r="B22" s="18" t="s">
        <v>15</v>
      </c>
      <c r="C22" s="16">
        <v>450955</v>
      </c>
      <c r="D22" s="16">
        <f t="shared" si="3"/>
        <v>59852.014068617689</v>
      </c>
      <c r="E22" s="16">
        <v>52833.070915072763</v>
      </c>
      <c r="F22" s="16">
        <v>52833.070915072763</v>
      </c>
      <c r="G22" s="16">
        <v>52833.070915072763</v>
      </c>
    </row>
    <row r="23" spans="1:7" ht="22.5" x14ac:dyDescent="0.25">
      <c r="A23" s="19" t="s">
        <v>26</v>
      </c>
      <c r="B23" s="23" t="s">
        <v>44</v>
      </c>
      <c r="C23" s="17">
        <f>C24+C27</f>
        <v>2200000</v>
      </c>
      <c r="D23" s="17">
        <f t="shared" ref="D23:D34" si="4">+C23/7.5345</f>
        <v>291990.17851217731</v>
      </c>
      <c r="E23" s="17">
        <f>E24+E27</f>
        <v>286700</v>
      </c>
      <c r="F23" s="17">
        <f>F24+F27</f>
        <v>291700</v>
      </c>
      <c r="G23" s="17">
        <f>G24+G27</f>
        <v>296700</v>
      </c>
    </row>
    <row r="24" spans="1:7" x14ac:dyDescent="0.25">
      <c r="A24" s="20">
        <v>31</v>
      </c>
      <c r="B24" s="23" t="s">
        <v>41</v>
      </c>
      <c r="C24" s="17">
        <f>SUM(C25:C26)</f>
        <v>200000</v>
      </c>
      <c r="D24" s="17">
        <f>SUM(D25:D26)</f>
        <v>26544.56168292521</v>
      </c>
      <c r="E24" s="17">
        <f>SUM(E25:E26)</f>
        <v>20000</v>
      </c>
      <c r="F24" s="17">
        <f>SUM(F25:F26)</f>
        <v>25000</v>
      </c>
      <c r="G24" s="17">
        <f>SUM(G25:G26)</f>
        <v>30000</v>
      </c>
    </row>
    <row r="25" spans="1:7" x14ac:dyDescent="0.25">
      <c r="A25" s="22" t="s">
        <v>5</v>
      </c>
      <c r="B25" s="18" t="s">
        <v>6</v>
      </c>
      <c r="C25" s="24">
        <v>40000</v>
      </c>
      <c r="D25" s="16">
        <f t="shared" ref="D25:D26" si="5">+C25/7.5345</f>
        <v>5308.9123365850419</v>
      </c>
      <c r="E25" s="24">
        <v>10000</v>
      </c>
      <c r="F25" s="24">
        <v>10000</v>
      </c>
      <c r="G25" s="24">
        <v>15000</v>
      </c>
    </row>
    <row r="26" spans="1:7" x14ac:dyDescent="0.25">
      <c r="A26" s="22" t="s">
        <v>14</v>
      </c>
      <c r="B26" s="18" t="s">
        <v>15</v>
      </c>
      <c r="C26" s="24">
        <v>160000</v>
      </c>
      <c r="D26" s="16">
        <f t="shared" si="5"/>
        <v>21235.649346340168</v>
      </c>
      <c r="E26" s="24">
        <v>10000</v>
      </c>
      <c r="F26" s="24">
        <v>15000</v>
      </c>
      <c r="G26" s="24">
        <v>15000</v>
      </c>
    </row>
    <row r="27" spans="1:7" x14ac:dyDescent="0.25">
      <c r="A27" s="20" t="s">
        <v>25</v>
      </c>
      <c r="B27" s="18" t="s">
        <v>38</v>
      </c>
      <c r="C27" s="17">
        <f>C28+C33</f>
        <v>2000000</v>
      </c>
      <c r="D27" s="17">
        <f>D28+D33</f>
        <v>265445.6168292521</v>
      </c>
      <c r="E27" s="17">
        <f>E28+E33</f>
        <v>266700</v>
      </c>
      <c r="F27" s="17">
        <f>F28+F33</f>
        <v>266700</v>
      </c>
      <c r="G27" s="17">
        <f>G28+G33</f>
        <v>266700</v>
      </c>
    </row>
    <row r="28" spans="1:7" x14ac:dyDescent="0.25">
      <c r="A28" s="21" t="s">
        <v>3</v>
      </c>
      <c r="B28" s="18" t="s">
        <v>4</v>
      </c>
      <c r="C28" s="17">
        <f>SUM(C29:C32)</f>
        <v>1853800</v>
      </c>
      <c r="D28" s="17">
        <f t="shared" si="4"/>
        <v>246041.54223903376</v>
      </c>
      <c r="E28" s="17">
        <f>SUM(E29:E32)</f>
        <v>247207</v>
      </c>
      <c r="F28" s="17">
        <f>SUM(F29:F32)</f>
        <v>247207</v>
      </c>
      <c r="G28" s="17">
        <f>SUM(G29:G32)</f>
        <v>247207</v>
      </c>
    </row>
    <row r="29" spans="1:7" x14ac:dyDescent="0.25">
      <c r="A29" s="22" t="s">
        <v>7</v>
      </c>
      <c r="B29" s="18" t="s">
        <v>8</v>
      </c>
      <c r="C29" s="16">
        <v>289800</v>
      </c>
      <c r="D29" s="16">
        <f t="shared" si="4"/>
        <v>38463.069878558628</v>
      </c>
      <c r="E29" s="16">
        <v>38640</v>
      </c>
      <c r="F29" s="16">
        <v>38640</v>
      </c>
      <c r="G29" s="16">
        <v>38640</v>
      </c>
    </row>
    <row r="30" spans="1:7" x14ac:dyDescent="0.25">
      <c r="A30" s="22" t="s">
        <v>5</v>
      </c>
      <c r="B30" s="18" t="s">
        <v>6</v>
      </c>
      <c r="C30" s="16">
        <v>1534000</v>
      </c>
      <c r="D30" s="16">
        <f t="shared" si="4"/>
        <v>203596.78810803636</v>
      </c>
      <c r="E30" s="16">
        <v>204567</v>
      </c>
      <c r="F30" s="16">
        <v>204567</v>
      </c>
      <c r="G30" s="16">
        <v>204567</v>
      </c>
    </row>
    <row r="31" spans="1:7" x14ac:dyDescent="0.25">
      <c r="A31" s="22" t="s">
        <v>9</v>
      </c>
      <c r="B31" s="18" t="s">
        <v>10</v>
      </c>
      <c r="C31" s="16">
        <v>10000</v>
      </c>
      <c r="D31" s="16">
        <f t="shared" si="4"/>
        <v>1327.2280841462605</v>
      </c>
      <c r="E31" s="16">
        <v>1333</v>
      </c>
      <c r="F31" s="16">
        <v>1333</v>
      </c>
      <c r="G31" s="16">
        <v>1333</v>
      </c>
    </row>
    <row r="32" spans="1:7" x14ac:dyDescent="0.25">
      <c r="A32" s="22">
        <v>38</v>
      </c>
      <c r="B32" s="18" t="s">
        <v>16</v>
      </c>
      <c r="C32" s="16">
        <v>20000</v>
      </c>
      <c r="D32" s="16">
        <f t="shared" si="4"/>
        <v>2654.4561682925209</v>
      </c>
      <c r="E32" s="16">
        <v>2667</v>
      </c>
      <c r="F32" s="16">
        <v>2667</v>
      </c>
      <c r="G32" s="16">
        <v>2667</v>
      </c>
    </row>
    <row r="33" spans="1:7" x14ac:dyDescent="0.25">
      <c r="A33" s="21" t="s">
        <v>12</v>
      </c>
      <c r="B33" s="18" t="s">
        <v>13</v>
      </c>
      <c r="C33" s="17">
        <f>C34</f>
        <v>146200</v>
      </c>
      <c r="D33" s="17">
        <f t="shared" si="4"/>
        <v>19404.074590218326</v>
      </c>
      <c r="E33" s="17">
        <f>E34</f>
        <v>19493</v>
      </c>
      <c r="F33" s="17">
        <f>F34</f>
        <v>19493</v>
      </c>
      <c r="G33" s="17">
        <f>G34</f>
        <v>19493</v>
      </c>
    </row>
    <row r="34" spans="1:7" x14ac:dyDescent="0.25">
      <c r="A34" s="22" t="s">
        <v>14</v>
      </c>
      <c r="B34" s="18" t="s">
        <v>15</v>
      </c>
      <c r="C34" s="16">
        <v>146200</v>
      </c>
      <c r="D34" s="16">
        <f t="shared" si="4"/>
        <v>19404.074590218326</v>
      </c>
      <c r="E34" s="16">
        <v>19493</v>
      </c>
      <c r="F34" s="16">
        <v>19493</v>
      </c>
      <c r="G34" s="16">
        <v>19493</v>
      </c>
    </row>
    <row r="35" spans="1:7" ht="22.5" x14ac:dyDescent="0.25">
      <c r="A35" s="19" t="s">
        <v>28</v>
      </c>
      <c r="B35" s="23" t="s">
        <v>29</v>
      </c>
      <c r="C35" s="17">
        <f>C36</f>
        <v>400232</v>
      </c>
      <c r="D35" s="17">
        <f t="shared" ref="D35:D37" si="6">+C35/7.5345</f>
        <v>53119.915057402613</v>
      </c>
      <c r="E35" s="17">
        <f t="shared" ref="E35:G36" si="7">E36</f>
        <v>66565</v>
      </c>
      <c r="F35" s="17">
        <f t="shared" si="7"/>
        <v>11419</v>
      </c>
      <c r="G35" s="17">
        <f t="shared" si="7"/>
        <v>0</v>
      </c>
    </row>
    <row r="36" spans="1:7" x14ac:dyDescent="0.25">
      <c r="A36" s="21" t="s">
        <v>3</v>
      </c>
      <c r="B36" s="18" t="s">
        <v>4</v>
      </c>
      <c r="C36" s="17">
        <f>C37</f>
        <v>400232</v>
      </c>
      <c r="D36" s="17">
        <f t="shared" si="6"/>
        <v>53119.915057402613</v>
      </c>
      <c r="E36" s="17">
        <f t="shared" si="7"/>
        <v>66565</v>
      </c>
      <c r="F36" s="17">
        <f t="shared" si="7"/>
        <v>11419</v>
      </c>
      <c r="G36" s="17">
        <f t="shared" si="7"/>
        <v>0</v>
      </c>
    </row>
    <row r="37" spans="1:7" x14ac:dyDescent="0.25">
      <c r="A37" s="22" t="s">
        <v>5</v>
      </c>
      <c r="B37" s="18" t="s">
        <v>6</v>
      </c>
      <c r="C37" s="16">
        <v>400232</v>
      </c>
      <c r="D37" s="16">
        <f t="shared" si="6"/>
        <v>53119.915057402613</v>
      </c>
      <c r="E37" s="16">
        <v>66565</v>
      </c>
      <c r="F37" s="16">
        <v>11419</v>
      </c>
      <c r="G37" s="16">
        <v>0</v>
      </c>
    </row>
    <row r="38" spans="1:7" x14ac:dyDescent="0.25">
      <c r="A38" s="19" t="s">
        <v>27</v>
      </c>
      <c r="B38" s="18" t="s">
        <v>19</v>
      </c>
      <c r="C38" s="17">
        <f>C39</f>
        <v>43806000</v>
      </c>
      <c r="D38" s="17">
        <f t="shared" ref="D38:D43" si="8">+C38/7.5345</f>
        <v>5814055.3454111088</v>
      </c>
      <c r="E38" s="17">
        <f>E39</f>
        <v>1600000</v>
      </c>
      <c r="F38" s="17">
        <f>F39</f>
        <v>0</v>
      </c>
      <c r="G38" s="17">
        <f>G39</f>
        <v>0</v>
      </c>
    </row>
    <row r="39" spans="1:7" x14ac:dyDescent="0.25">
      <c r="A39" s="20" t="s">
        <v>39</v>
      </c>
      <c r="B39" s="18" t="s">
        <v>40</v>
      </c>
      <c r="C39" s="17">
        <f>C40+C42</f>
        <v>43806000</v>
      </c>
      <c r="D39" s="17">
        <f t="shared" si="8"/>
        <v>5814055.3454111088</v>
      </c>
      <c r="E39" s="17">
        <f>E40+E42</f>
        <v>1600000</v>
      </c>
      <c r="F39" s="17">
        <f>F40+F42</f>
        <v>0</v>
      </c>
      <c r="G39" s="17">
        <f>G40+G42</f>
        <v>0</v>
      </c>
    </row>
    <row r="40" spans="1:7" x14ac:dyDescent="0.25">
      <c r="A40" s="21" t="s">
        <v>3</v>
      </c>
      <c r="B40" s="18" t="s">
        <v>4</v>
      </c>
      <c r="C40" s="17">
        <f>+C41</f>
        <v>806000</v>
      </c>
      <c r="D40" s="17">
        <f t="shared" si="8"/>
        <v>106974.5835821886</v>
      </c>
      <c r="E40" s="17">
        <f>+E41</f>
        <v>0</v>
      </c>
      <c r="F40" s="17">
        <f>+F41</f>
        <v>0</v>
      </c>
      <c r="G40" s="17">
        <f>+G41</f>
        <v>0</v>
      </c>
    </row>
    <row r="41" spans="1:7" x14ac:dyDescent="0.25">
      <c r="A41" s="22" t="s">
        <v>5</v>
      </c>
      <c r="B41" s="18" t="s">
        <v>6</v>
      </c>
      <c r="C41" s="16">
        <v>806000</v>
      </c>
      <c r="D41" s="16">
        <f t="shared" si="8"/>
        <v>106974.5835821886</v>
      </c>
      <c r="E41" s="16">
        <v>0</v>
      </c>
      <c r="F41" s="16">
        <v>0</v>
      </c>
      <c r="G41" s="16">
        <v>0</v>
      </c>
    </row>
    <row r="42" spans="1:7" x14ac:dyDescent="0.25">
      <c r="A42" s="21" t="s">
        <v>12</v>
      </c>
      <c r="B42" s="18" t="s">
        <v>13</v>
      </c>
      <c r="C42" s="17">
        <f>+C43</f>
        <v>43000000</v>
      </c>
      <c r="D42" s="17">
        <f t="shared" si="8"/>
        <v>5707080.7618289199</v>
      </c>
      <c r="E42" s="17">
        <f>+E43</f>
        <v>1600000</v>
      </c>
      <c r="F42" s="17">
        <f>+F43</f>
        <v>0</v>
      </c>
      <c r="G42" s="17">
        <f>+G43</f>
        <v>0</v>
      </c>
    </row>
    <row r="43" spans="1:7" x14ac:dyDescent="0.25">
      <c r="A43" s="22" t="s">
        <v>14</v>
      </c>
      <c r="B43" s="18" t="s">
        <v>15</v>
      </c>
      <c r="C43" s="16">
        <v>43000000</v>
      </c>
      <c r="D43" s="16">
        <f t="shared" si="8"/>
        <v>5707080.7618289199</v>
      </c>
      <c r="E43" s="16">
        <v>1600000</v>
      </c>
      <c r="F43" s="16">
        <v>0</v>
      </c>
      <c r="G43" s="16">
        <v>0</v>
      </c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VELEUČILIŠTE U ŠIBENIKU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frane</cp:lastModifiedBy>
  <dcterms:created xsi:type="dcterms:W3CDTF">2022-09-23T10:37:40Z</dcterms:created>
  <dcterms:modified xsi:type="dcterms:W3CDTF">2022-11-02T15:54:15Z</dcterms:modified>
</cp:coreProperties>
</file>